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2"/>
  </bookViews>
  <sheets>
    <sheet name="2월" sheetId="2" r:id="rId1"/>
    <sheet name="3월" sheetId="3" r:id="rId2"/>
    <sheet name="4월" sheetId="4" r:id="rId3"/>
  </sheets>
  <calcPr calcId="124519"/>
</workbook>
</file>

<file path=xl/calcChain.xml><?xml version="1.0" encoding="utf-8"?>
<calcChain xmlns="http://schemas.openxmlformats.org/spreadsheetml/2006/main">
  <c r="E15" i="4"/>
  <c r="C15"/>
  <c r="F14"/>
  <c r="E14"/>
  <c r="C14"/>
  <c r="C13"/>
  <c r="E13" s="1"/>
  <c r="C12"/>
  <c r="E11"/>
  <c r="C11"/>
  <c r="C10" s="1"/>
  <c r="E10" s="1"/>
  <c r="F10" s="1"/>
  <c r="C9"/>
  <c r="C8"/>
  <c r="C15" i="3"/>
  <c r="E15" s="1"/>
  <c r="C14"/>
  <c r="E14" s="1"/>
  <c r="C13"/>
  <c r="E13" s="1"/>
  <c r="F13" s="1"/>
  <c r="C12"/>
  <c r="E12" s="1"/>
  <c r="C11"/>
  <c r="E11" s="1"/>
  <c r="C9"/>
  <c r="E9" s="1"/>
  <c r="F9" s="1"/>
  <c r="C8"/>
  <c r="C15" i="2"/>
  <c r="E15" s="1"/>
  <c r="E14"/>
  <c r="F14" s="1"/>
  <c r="C14"/>
  <c r="C13"/>
  <c r="C12"/>
  <c r="E12" s="1"/>
  <c r="C11"/>
  <c r="C10" s="1"/>
  <c r="E10" s="1"/>
  <c r="F10" s="1"/>
  <c r="C9"/>
  <c r="C8"/>
  <c r="E8" s="1"/>
  <c r="D14" i="4" l="1"/>
  <c r="G14" s="1"/>
  <c r="F13"/>
  <c r="D13" s="1"/>
  <c r="G13" s="1"/>
  <c r="D15"/>
  <c r="G15" s="1"/>
  <c r="C7"/>
  <c r="E9"/>
  <c r="E8"/>
  <c r="F11"/>
  <c r="D11" s="1"/>
  <c r="E12"/>
  <c r="F15"/>
  <c r="D12" i="3"/>
  <c r="G12" s="1"/>
  <c r="F12"/>
  <c r="C7"/>
  <c r="E7" s="1"/>
  <c r="F7" s="1"/>
  <c r="E8"/>
  <c r="F14"/>
  <c r="D14" s="1"/>
  <c r="G14" s="1"/>
  <c r="F15"/>
  <c r="D15" s="1"/>
  <c r="G15" s="1"/>
  <c r="F11"/>
  <c r="D11" s="1"/>
  <c r="D10" s="1"/>
  <c r="D9"/>
  <c r="G9" s="1"/>
  <c r="C10"/>
  <c r="E10" s="1"/>
  <c r="F10" s="1"/>
  <c r="D13"/>
  <c r="G13" s="1"/>
  <c r="E11" i="2"/>
  <c r="F11" s="1"/>
  <c r="D11" s="1"/>
  <c r="F8"/>
  <c r="D8" s="1"/>
  <c r="D12"/>
  <c r="D10" s="1"/>
  <c r="F12"/>
  <c r="F15"/>
  <c r="D15" s="1"/>
  <c r="G15" s="1"/>
  <c r="G14"/>
  <c r="C7"/>
  <c r="E13"/>
  <c r="E9"/>
  <c r="G11"/>
  <c r="D14"/>
  <c r="G11" i="4" l="1"/>
  <c r="C6"/>
  <c r="E7"/>
  <c r="F12"/>
  <c r="D12" s="1"/>
  <c r="F9"/>
  <c r="D9" s="1"/>
  <c r="G9" s="1"/>
  <c r="D8"/>
  <c r="F8"/>
  <c r="C6" i="3"/>
  <c r="F8"/>
  <c r="D8" s="1"/>
  <c r="G11"/>
  <c r="G10" s="1"/>
  <c r="E6"/>
  <c r="F6"/>
  <c r="G12" i="2"/>
  <c r="G8"/>
  <c r="F9"/>
  <c r="D9" s="1"/>
  <c r="G9" s="1"/>
  <c r="E7"/>
  <c r="C6"/>
  <c r="F13"/>
  <c r="D13" s="1"/>
  <c r="G13" s="1"/>
  <c r="G10"/>
  <c r="G12" i="4" l="1"/>
  <c r="D10"/>
  <c r="E6"/>
  <c r="F7"/>
  <c r="F6" s="1"/>
  <c r="D7"/>
  <c r="D6" s="1"/>
  <c r="G8"/>
  <c r="G7" s="1"/>
  <c r="G10"/>
  <c r="D7" i="3"/>
  <c r="D6" s="1"/>
  <c r="G8"/>
  <c r="G7" s="1"/>
  <c r="G6" s="1"/>
  <c r="F7" i="2"/>
  <c r="F6" s="1"/>
  <c r="E6"/>
  <c r="D7"/>
  <c r="D6" s="1"/>
  <c r="G7"/>
  <c r="G6" s="1"/>
  <c r="G6" i="4" l="1"/>
</calcChain>
</file>

<file path=xl/sharedStrings.xml><?xml version="1.0" encoding="utf-8"?>
<sst xmlns="http://schemas.openxmlformats.org/spreadsheetml/2006/main" count="147" uniqueCount="55">
  <si>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</si>
  <si>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</si>
  <si>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</si>
  <si>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</si>
  <si>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</si>
  <si>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</si>
  <si>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</si>
  <si>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</si>
  <si>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</si>
  <si>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</si>
  <si>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</si>
  <si>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</si>
  <si>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</si>
  <si>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</si>
  <si>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</si>
  <si>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</si>
  <si>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</si>
  <si>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</si>
  <si>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</si>
  <si>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</si>
  <si>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</si>
  <si>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웰빙댄스교실</t>
    <phoneticPr fontId="3" type="noConversion"/>
  </si>
  <si>
    <t>풍물교실</t>
    <phoneticPr fontId="3" type="noConversion"/>
  </si>
  <si>
    <t>노래교실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</si>
  <si>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</si>
  <si>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</si>
  <si>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</si>
  <si>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2015년도 2월 프로그램운영 강사수당 지급내역</t>
    <phoneticPr fontId="3" type="noConversion"/>
  </si>
  <si>
    <t>5,12,26</t>
    <phoneticPr fontId="3" type="noConversion"/>
  </si>
  <si>
    <t>2,5,9,12,16,23,26</t>
    <phoneticPr fontId="3" type="noConversion"/>
  </si>
  <si>
    <t>2,9,16,23</t>
    <phoneticPr fontId="3" type="noConversion"/>
  </si>
  <si>
    <t>6,13,27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</si>
  <si>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</si>
  <si>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</si>
  <si>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시티은행
430-01292-***</t>
    <phoneticPr fontId="3" type="noConversion"/>
  </si>
  <si>
    <t>농협
152-12-******</t>
    <phoneticPr fontId="3" type="noConversion"/>
  </si>
  <si>
    <t>국민은행
641302-01-******</t>
    <phoneticPr fontId="3" type="noConversion"/>
  </si>
  <si>
    <t>허*숙</t>
    <phoneticPr fontId="3" type="noConversion"/>
  </si>
  <si>
    <t>남*란</t>
    <phoneticPr fontId="3" type="noConversion"/>
  </si>
  <si>
    <t>박*수</t>
    <phoneticPr fontId="3" type="noConversion"/>
  </si>
  <si>
    <t>김*의</t>
    <phoneticPr fontId="3" type="noConversion"/>
  </si>
  <si>
    <t>박*숙</t>
    <phoneticPr fontId="3" type="noConversion"/>
  </si>
  <si>
    <t>2015년도 3월 프로그램운영 강사수당 지급내역</t>
    <phoneticPr fontId="3" type="noConversion"/>
  </si>
  <si>
    <t>5,12,19,26</t>
    <phoneticPr fontId="3" type="noConversion"/>
  </si>
  <si>
    <t>2,4,6,9,11,13,16,18,20,23,25,27,30</t>
    <phoneticPr fontId="3" type="noConversion"/>
  </si>
  <si>
    <t>3,5,10,12,17,19,24,26,31</t>
    <phoneticPr fontId="3" type="noConversion"/>
  </si>
  <si>
    <t>6,13,20,27</t>
    <phoneticPr fontId="3" type="noConversion"/>
  </si>
  <si>
    <t>2015년도 4월 프로그램운영 강사수당 지급내역</t>
    <phoneticPr fontId="3" type="noConversion"/>
  </si>
  <si>
    <t>2,9,16,23,30</t>
    <phoneticPr fontId="3" type="noConversion"/>
  </si>
  <si>
    <t>1,3,6,8,10,13,15,17,20,22,24,27,29</t>
    <phoneticPr fontId="3" type="noConversion"/>
  </si>
  <si>
    <t>박*아</t>
    <phoneticPr fontId="3" type="noConversion"/>
  </si>
  <si>
    <t>신한은행
010-8683-****</t>
    <phoneticPr fontId="3" type="noConversion"/>
  </si>
  <si>
    <t>2,7,9,14,16,21,23,28,30</t>
    <phoneticPr fontId="3" type="noConversion"/>
  </si>
  <si>
    <t>2,9,16,23,30</t>
    <phoneticPr fontId="3" type="noConversion"/>
  </si>
  <si>
    <t>3,10,17,24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</si>
</sst>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41" fontId="7" fillId="5" borderId="22" xfId="1" applyFont="1" applyFill="1" applyBorder="1" applyAlignment="1">
      <alignment horizontal="center" vertical="center"/>
    </xf>
    <xf numFmtId="0" fontId="7" fillId="6" borderId="21" xfId="2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/>
    </xf>
    <xf numFmtId="41" fontId="7" fillId="5" borderId="21" xfId="1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41" fontId="7" fillId="5" borderId="11" xfId="1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49" t="s">
        <v>27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2" ht="16.5" customHeight="1" thickBot="1">
      <c r="J2" s="52" t="s">
        <v>0</v>
      </c>
      <c r="K2" s="53"/>
    </row>
    <row r="3" spans="1:12" ht="20.25" customHeight="1">
      <c r="A3" s="54" t="s">
        <v>1</v>
      </c>
      <c r="B3" s="57" t="s">
        <v>2</v>
      </c>
      <c r="C3" s="57" t="s">
        <v>3</v>
      </c>
      <c r="D3" s="57"/>
      <c r="E3" s="57"/>
      <c r="F3" s="57"/>
      <c r="G3" s="57"/>
      <c r="H3" s="60" t="s">
        <v>4</v>
      </c>
      <c r="I3" s="57" t="s">
        <v>5</v>
      </c>
      <c r="J3" s="57" t="s">
        <v>6</v>
      </c>
      <c r="K3" s="61" t="s">
        <v>7</v>
      </c>
    </row>
    <row r="4" spans="1:12" ht="21" customHeight="1">
      <c r="A4" s="55"/>
      <c r="B4" s="58"/>
      <c r="C4" s="58" t="s">
        <v>8</v>
      </c>
      <c r="D4" s="64" t="s">
        <v>9</v>
      </c>
      <c r="E4" s="64"/>
      <c r="F4" s="64"/>
      <c r="G4" s="58" t="s">
        <v>10</v>
      </c>
      <c r="H4" s="58"/>
      <c r="I4" s="58"/>
      <c r="J4" s="58"/>
      <c r="K4" s="62"/>
    </row>
    <row r="5" spans="1:12" ht="21.75" customHeight="1" thickBot="1">
      <c r="A5" s="56"/>
      <c r="B5" s="59"/>
      <c r="C5" s="59"/>
      <c r="D5" s="4" t="s">
        <v>11</v>
      </c>
      <c r="E5" s="4" t="s">
        <v>12</v>
      </c>
      <c r="F5" s="4" t="s">
        <v>13</v>
      </c>
      <c r="G5" s="59"/>
      <c r="H5" s="59"/>
      <c r="I5" s="59"/>
      <c r="J5" s="59"/>
      <c r="K5" s="63"/>
    </row>
    <row r="6" spans="1:12" ht="38.25" customHeight="1">
      <c r="A6" s="5" t="s">
        <v>14</v>
      </c>
      <c r="B6" s="6"/>
      <c r="C6" s="7">
        <f>SUM(C7+C10+C13+C14+C15)</f>
        <v>1025000</v>
      </c>
      <c r="D6" s="7">
        <f>SUM(D7+D10+D13+D14+D15)</f>
        <v>33825</v>
      </c>
      <c r="E6" s="7">
        <f>SUM(E7+E10+E13+E14+E15)</f>
        <v>30750</v>
      </c>
      <c r="F6" s="7">
        <f>SUM(F7+F10+F13+F14+F15)</f>
        <v>3075</v>
      </c>
      <c r="G6" s="7">
        <f>SUM(G7+G10+G13+G14+G15)</f>
        <v>991175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150000</v>
      </c>
      <c r="D7" s="13">
        <f>SUM(D8:D9)</f>
        <v>4950</v>
      </c>
      <c r="E7" s="13">
        <f t="shared" ref="E7:E15" si="0">C7*3%</f>
        <v>4500</v>
      </c>
      <c r="F7" s="13">
        <f t="shared" ref="F7:F15" si="1">E7*10%</f>
        <v>450</v>
      </c>
      <c r="G7" s="12">
        <f>SUM(G8:G9)</f>
        <v>145050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75000</v>
      </c>
      <c r="D8" s="21">
        <f>E8+F8</f>
        <v>2475</v>
      </c>
      <c r="E8" s="21">
        <f t="shared" si="0"/>
        <v>2250</v>
      </c>
      <c r="F8" s="21">
        <f t="shared" si="1"/>
        <v>225</v>
      </c>
      <c r="G8" s="20">
        <f>C8-D8</f>
        <v>72525</v>
      </c>
      <c r="H8" s="22">
        <v>3</v>
      </c>
      <c r="I8" s="23" t="s">
        <v>28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75000</v>
      </c>
      <c r="D9" s="30">
        <f>E9+F9</f>
        <v>2475</v>
      </c>
      <c r="E9" s="30">
        <f t="shared" si="0"/>
        <v>2250</v>
      </c>
      <c r="F9" s="30">
        <f t="shared" si="1"/>
        <v>225</v>
      </c>
      <c r="G9" s="29">
        <f>C9-D9</f>
        <v>72525</v>
      </c>
      <c r="H9" s="22">
        <v>3</v>
      </c>
      <c r="I9" s="23" t="s">
        <v>28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350000</v>
      </c>
      <c r="D10" s="13">
        <f>SUM(D11:D12)</f>
        <v>11550</v>
      </c>
      <c r="E10" s="13">
        <f t="shared" si="0"/>
        <v>10500</v>
      </c>
      <c r="F10" s="13">
        <f t="shared" si="1"/>
        <v>1050</v>
      </c>
      <c r="G10" s="12">
        <f>SUM(G11:G12)</f>
        <v>338450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175000</v>
      </c>
      <c r="D11" s="21">
        <f>E11+F11</f>
        <v>5775</v>
      </c>
      <c r="E11" s="21">
        <f t="shared" si="0"/>
        <v>5250</v>
      </c>
      <c r="F11" s="21">
        <f t="shared" si="1"/>
        <v>525</v>
      </c>
      <c r="G11" s="20">
        <f>C11-D11</f>
        <v>169225</v>
      </c>
      <c r="H11" s="22">
        <v>7</v>
      </c>
      <c r="I11" s="23" t="s">
        <v>29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175000</v>
      </c>
      <c r="D12" s="30">
        <f>E12+F12</f>
        <v>5775</v>
      </c>
      <c r="E12" s="30">
        <f t="shared" si="0"/>
        <v>5250</v>
      </c>
      <c r="F12" s="30">
        <f t="shared" si="1"/>
        <v>525</v>
      </c>
      <c r="G12" s="29">
        <f>C12-D12</f>
        <v>169225</v>
      </c>
      <c r="H12" s="22">
        <v>7</v>
      </c>
      <c r="I12" s="23" t="s">
        <v>29</v>
      </c>
      <c r="J12" s="24"/>
      <c r="K12" s="25"/>
      <c r="L12" s="26"/>
    </row>
    <row r="13" spans="1:12" ht="41.25" customHeight="1">
      <c r="A13" s="31" t="s">
        <v>21</v>
      </c>
      <c r="B13" s="32" t="s">
        <v>39</v>
      </c>
      <c r="C13" s="12">
        <f>H13*25000</f>
        <v>175000</v>
      </c>
      <c r="D13" s="12">
        <f>E13+F13</f>
        <v>5775</v>
      </c>
      <c r="E13" s="12">
        <f t="shared" si="0"/>
        <v>5250</v>
      </c>
      <c r="F13" s="12">
        <f t="shared" si="1"/>
        <v>525</v>
      </c>
      <c r="G13" s="12">
        <f>C13-D13</f>
        <v>169225</v>
      </c>
      <c r="H13" s="33">
        <v>7</v>
      </c>
      <c r="I13" s="34" t="s">
        <v>29</v>
      </c>
      <c r="J13" s="34" t="s">
        <v>34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30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150000</v>
      </c>
      <c r="D15" s="41">
        <f>E15+F15</f>
        <v>4950</v>
      </c>
      <c r="E15" s="41">
        <f t="shared" si="0"/>
        <v>4500</v>
      </c>
      <c r="F15" s="41">
        <f t="shared" si="1"/>
        <v>450</v>
      </c>
      <c r="G15" s="40">
        <f>C15-D15</f>
        <v>145050</v>
      </c>
      <c r="H15" s="42">
        <v>3</v>
      </c>
      <c r="I15" s="43" t="s">
        <v>31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48" t="s">
        <v>24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s="47" customFormat="1" ht="21" customHeight="1">
      <c r="A18" s="48" t="s">
        <v>25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1" s="47" customFormat="1" ht="21" customHeight="1">
      <c r="A19" s="48" t="s">
        <v>26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1" s="47" customFormat="1" ht="21" customHeight="1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topLeftCell="A7" workbookViewId="0">
      <selection activeCell="I13" sqref="I13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49" t="s">
        <v>42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2" ht="16.5" customHeight="1" thickBot="1">
      <c r="J2" s="52" t="s">
        <v>0</v>
      </c>
      <c r="K2" s="53"/>
    </row>
    <row r="3" spans="1:12" ht="20.25" customHeight="1">
      <c r="A3" s="54" t="s">
        <v>1</v>
      </c>
      <c r="B3" s="57" t="s">
        <v>2</v>
      </c>
      <c r="C3" s="57" t="s">
        <v>3</v>
      </c>
      <c r="D3" s="57"/>
      <c r="E3" s="57"/>
      <c r="F3" s="57"/>
      <c r="G3" s="57"/>
      <c r="H3" s="60" t="s">
        <v>4</v>
      </c>
      <c r="I3" s="57" t="s">
        <v>5</v>
      </c>
      <c r="J3" s="57" t="s">
        <v>6</v>
      </c>
      <c r="K3" s="61" t="s">
        <v>7</v>
      </c>
    </row>
    <row r="4" spans="1:12" ht="21" customHeight="1">
      <c r="A4" s="55"/>
      <c r="B4" s="58"/>
      <c r="C4" s="58" t="s">
        <v>8</v>
      </c>
      <c r="D4" s="64" t="s">
        <v>9</v>
      </c>
      <c r="E4" s="64"/>
      <c r="F4" s="64"/>
      <c r="G4" s="58" t="s">
        <v>10</v>
      </c>
      <c r="H4" s="58"/>
      <c r="I4" s="58"/>
      <c r="J4" s="58"/>
      <c r="K4" s="62"/>
    </row>
    <row r="5" spans="1:12" ht="21.75" customHeight="1" thickBot="1">
      <c r="A5" s="56"/>
      <c r="B5" s="59"/>
      <c r="C5" s="59"/>
      <c r="D5" s="4" t="s">
        <v>11</v>
      </c>
      <c r="E5" s="4" t="s">
        <v>12</v>
      </c>
      <c r="F5" s="4" t="s">
        <v>13</v>
      </c>
      <c r="G5" s="59"/>
      <c r="H5" s="59"/>
      <c r="I5" s="59"/>
      <c r="J5" s="59"/>
      <c r="K5" s="63"/>
    </row>
    <row r="6" spans="1:12" ht="38.25" customHeight="1">
      <c r="A6" s="5" t="s">
        <v>14</v>
      </c>
      <c r="B6" s="6"/>
      <c r="C6" s="7">
        <f>SUM(C7+C10+C13+C14+C15)</f>
        <v>1475000</v>
      </c>
      <c r="D6" s="7">
        <f>SUM(D7+D10+D13+D14+D15)</f>
        <v>48675</v>
      </c>
      <c r="E6" s="7">
        <f>SUM(E7+E10+E13+E14+E15)</f>
        <v>44250</v>
      </c>
      <c r="F6" s="7">
        <f>SUM(F7+F10+F13+F14+F15)</f>
        <v>4425</v>
      </c>
      <c r="G6" s="7">
        <f>SUM(G7+G10+G13+G14+G15)</f>
        <v>1426325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200000</v>
      </c>
      <c r="D7" s="13">
        <f>SUM(D8:D9)</f>
        <v>6600</v>
      </c>
      <c r="E7" s="13">
        <f t="shared" ref="E7:E15" si="0">C7*3%</f>
        <v>6000</v>
      </c>
      <c r="F7" s="13">
        <f t="shared" ref="F7:F15" si="1">E7*10%</f>
        <v>600</v>
      </c>
      <c r="G7" s="12">
        <f>SUM(G8:G9)</f>
        <v>193400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100000</v>
      </c>
      <c r="D8" s="21">
        <f>E8+F8</f>
        <v>3300</v>
      </c>
      <c r="E8" s="21">
        <f t="shared" si="0"/>
        <v>3000</v>
      </c>
      <c r="F8" s="21">
        <f t="shared" si="1"/>
        <v>300</v>
      </c>
      <c r="G8" s="20">
        <f>C8-D8</f>
        <v>96700</v>
      </c>
      <c r="H8" s="22">
        <v>4</v>
      </c>
      <c r="I8" s="23" t="s">
        <v>43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100000</v>
      </c>
      <c r="D9" s="30">
        <f>E9+F9</f>
        <v>3300</v>
      </c>
      <c r="E9" s="30">
        <f t="shared" si="0"/>
        <v>3000</v>
      </c>
      <c r="F9" s="30">
        <f t="shared" si="1"/>
        <v>300</v>
      </c>
      <c r="G9" s="29">
        <f>C9-D9</f>
        <v>96700</v>
      </c>
      <c r="H9" s="22">
        <v>4</v>
      </c>
      <c r="I9" s="23" t="s">
        <v>43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44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44</v>
      </c>
      <c r="J12" s="24"/>
      <c r="K12" s="25"/>
      <c r="L12" s="26"/>
    </row>
    <row r="13" spans="1:12" ht="41.25" customHeight="1">
      <c r="A13" s="31" t="s">
        <v>21</v>
      </c>
      <c r="B13" s="32" t="s">
        <v>50</v>
      </c>
      <c r="C13" s="12">
        <f>H13*25000</f>
        <v>225000</v>
      </c>
      <c r="D13" s="12">
        <f>E13+F13</f>
        <v>7425</v>
      </c>
      <c r="E13" s="12">
        <f t="shared" si="0"/>
        <v>6750</v>
      </c>
      <c r="F13" s="12">
        <f t="shared" si="1"/>
        <v>675</v>
      </c>
      <c r="G13" s="12">
        <f>C13-D13</f>
        <v>217575</v>
      </c>
      <c r="H13" s="33">
        <v>9</v>
      </c>
      <c r="I13" s="34" t="s">
        <v>45</v>
      </c>
      <c r="J13" s="34" t="s">
        <v>51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43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200000</v>
      </c>
      <c r="D15" s="41">
        <f>E15+F15</f>
        <v>6600</v>
      </c>
      <c r="E15" s="41">
        <f t="shared" si="0"/>
        <v>6000</v>
      </c>
      <c r="F15" s="41">
        <f t="shared" si="1"/>
        <v>600</v>
      </c>
      <c r="G15" s="40">
        <f>C15-D15</f>
        <v>193400</v>
      </c>
      <c r="H15" s="42">
        <v>4</v>
      </c>
      <c r="I15" s="43" t="s">
        <v>46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48" t="s">
        <v>24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s="47" customFormat="1" ht="21" customHeight="1">
      <c r="A18" s="48" t="s">
        <v>25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1" s="47" customFormat="1" ht="21" customHeight="1">
      <c r="A19" s="48" t="s">
        <v>26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1" s="47" customFormat="1" ht="21" customHeight="1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D13" sqref="D13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49" t="s">
        <v>47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2" ht="16.5" customHeight="1" thickBot="1">
      <c r="J2" s="52" t="s">
        <v>0</v>
      </c>
      <c r="K2" s="53"/>
    </row>
    <row r="3" spans="1:12" ht="20.25" customHeight="1">
      <c r="A3" s="54" t="s">
        <v>1</v>
      </c>
      <c r="B3" s="57" t="s">
        <v>2</v>
      </c>
      <c r="C3" s="57" t="s">
        <v>3</v>
      </c>
      <c r="D3" s="57"/>
      <c r="E3" s="57"/>
      <c r="F3" s="57"/>
      <c r="G3" s="57"/>
      <c r="H3" s="60" t="s">
        <v>4</v>
      </c>
      <c r="I3" s="57" t="s">
        <v>5</v>
      </c>
      <c r="J3" s="57" t="s">
        <v>6</v>
      </c>
      <c r="K3" s="61" t="s">
        <v>7</v>
      </c>
    </row>
    <row r="4" spans="1:12" ht="21" customHeight="1">
      <c r="A4" s="55"/>
      <c r="B4" s="58"/>
      <c r="C4" s="58" t="s">
        <v>8</v>
      </c>
      <c r="D4" s="64" t="s">
        <v>9</v>
      </c>
      <c r="E4" s="64"/>
      <c r="F4" s="64"/>
      <c r="G4" s="58" t="s">
        <v>10</v>
      </c>
      <c r="H4" s="58"/>
      <c r="I4" s="58"/>
      <c r="J4" s="58"/>
      <c r="K4" s="62"/>
    </row>
    <row r="5" spans="1:12" ht="21.75" customHeight="1" thickBot="1">
      <c r="A5" s="56"/>
      <c r="B5" s="59"/>
      <c r="C5" s="59"/>
      <c r="D5" s="4" t="s">
        <v>11</v>
      </c>
      <c r="E5" s="4" t="s">
        <v>12</v>
      </c>
      <c r="F5" s="4" t="s">
        <v>13</v>
      </c>
      <c r="G5" s="59"/>
      <c r="H5" s="59"/>
      <c r="I5" s="59"/>
      <c r="J5" s="59"/>
      <c r="K5" s="63"/>
    </row>
    <row r="6" spans="1:12" ht="38.25" customHeight="1">
      <c r="A6" s="5" t="s">
        <v>14</v>
      </c>
      <c r="B6" s="6"/>
      <c r="C6" s="7">
        <f>SUM(C7+C10+C13+C14+C15)</f>
        <v>1575000</v>
      </c>
      <c r="D6" s="7">
        <f>SUM(D7+D10+D13+D14+D15)</f>
        <v>51975</v>
      </c>
      <c r="E6" s="7">
        <f>SUM(E7+E10+E13+E14+E15)</f>
        <v>47250</v>
      </c>
      <c r="F6" s="7">
        <f>SUM(F7+F10+F13+F14+F15)</f>
        <v>4725</v>
      </c>
      <c r="G6" s="7">
        <f>SUM(G7+G10+G13+G14+G15)</f>
        <v>1523025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250000</v>
      </c>
      <c r="D7" s="13">
        <f>SUM(D8:D9)</f>
        <v>8250</v>
      </c>
      <c r="E7" s="13">
        <f t="shared" ref="E7:E15" si="0">C7*3%</f>
        <v>7500</v>
      </c>
      <c r="F7" s="13">
        <f t="shared" ref="F7:F15" si="1">E7*10%</f>
        <v>750</v>
      </c>
      <c r="G7" s="12">
        <f>SUM(G8:G9)</f>
        <v>241750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125000</v>
      </c>
      <c r="D8" s="21">
        <f>E8+F8</f>
        <v>4125</v>
      </c>
      <c r="E8" s="21">
        <f t="shared" si="0"/>
        <v>3750</v>
      </c>
      <c r="F8" s="21">
        <f t="shared" si="1"/>
        <v>375</v>
      </c>
      <c r="G8" s="20">
        <f>C8-D8</f>
        <v>120875</v>
      </c>
      <c r="H8" s="22">
        <v>5</v>
      </c>
      <c r="I8" s="23" t="s">
        <v>48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125000</v>
      </c>
      <c r="D9" s="30">
        <f>E9+F9</f>
        <v>4125</v>
      </c>
      <c r="E9" s="30">
        <f t="shared" si="0"/>
        <v>3750</v>
      </c>
      <c r="F9" s="30">
        <f t="shared" si="1"/>
        <v>375</v>
      </c>
      <c r="G9" s="29">
        <f>C9-D9</f>
        <v>120875</v>
      </c>
      <c r="H9" s="22">
        <v>5</v>
      </c>
      <c r="I9" s="23" t="s">
        <v>48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49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49</v>
      </c>
      <c r="J12" s="24"/>
      <c r="K12" s="25"/>
      <c r="L12" s="26"/>
    </row>
    <row r="13" spans="1:12" ht="41.25" customHeight="1">
      <c r="A13" s="31" t="s">
        <v>21</v>
      </c>
      <c r="B13" s="32" t="s">
        <v>50</v>
      </c>
      <c r="C13" s="12">
        <f>H13*25000</f>
        <v>225000</v>
      </c>
      <c r="D13" s="12">
        <f>E13+F13</f>
        <v>7425</v>
      </c>
      <c r="E13" s="12">
        <f t="shared" si="0"/>
        <v>6750</v>
      </c>
      <c r="F13" s="12">
        <f t="shared" si="1"/>
        <v>675</v>
      </c>
      <c r="G13" s="12">
        <f>C13-D13</f>
        <v>217575</v>
      </c>
      <c r="H13" s="33">
        <v>9</v>
      </c>
      <c r="I13" s="34" t="s">
        <v>52</v>
      </c>
      <c r="J13" s="34" t="s">
        <v>51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250000</v>
      </c>
      <c r="D14" s="13">
        <f>E14+F14</f>
        <v>8250</v>
      </c>
      <c r="E14" s="13">
        <f t="shared" si="0"/>
        <v>7500</v>
      </c>
      <c r="F14" s="13">
        <f t="shared" si="1"/>
        <v>750</v>
      </c>
      <c r="G14" s="12">
        <f>C14-D14</f>
        <v>241750</v>
      </c>
      <c r="H14" s="36">
        <v>5</v>
      </c>
      <c r="I14" s="34" t="s">
        <v>53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200000</v>
      </c>
      <c r="D15" s="41">
        <f>E15+F15</f>
        <v>6600</v>
      </c>
      <c r="E15" s="41">
        <f t="shared" si="0"/>
        <v>6000</v>
      </c>
      <c r="F15" s="41">
        <f t="shared" si="1"/>
        <v>600</v>
      </c>
      <c r="G15" s="40">
        <f>C15-D15</f>
        <v>193400</v>
      </c>
      <c r="H15" s="42">
        <v>4</v>
      </c>
      <c r="I15" s="43" t="s">
        <v>54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48" t="s">
        <v>24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s="47" customFormat="1" ht="21" customHeight="1">
      <c r="A18" s="48" t="s">
        <v>25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1" s="47" customFormat="1" ht="21" customHeight="1">
      <c r="A19" s="48" t="s">
        <v>26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1" s="47" customFormat="1" ht="21" customHeight="1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</row>
  </sheetData>
  <mergeCells count="16">
    <mergeCell ref="D4:F4"/>
    <mergeCell ref="G4:G5"/>
    <mergeCell ref="A17:K17"/>
    <mergeCell ref="A18:K18"/>
    <mergeCell ref="A19:K19"/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2월</vt:lpstr>
      <vt:lpstr>3월</vt:lpstr>
      <vt:lpstr>4월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2015-01-30T06:10:57Z</cp:lastPrinted>
  <dcterms:created xsi:type="dcterms:W3CDTF">2015-01-30T04:19:07Z</dcterms:created>
  <dcterms:modified xsi:type="dcterms:W3CDTF">2015-06-05T01:16:37Z</dcterms:modified>
</cp:coreProperties>
</file>